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885" activeTab="0"/>
  </bookViews>
  <sheets>
    <sheet name="Regnskab &amp; budget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<sst xmlns="http://schemas.openxmlformats.org/spreadsheetml/2006/main" count="97" uniqueCount="90">
  <si>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>Resultatopgørelse</t>
  </si>
  <si>
    <t>Renteindtægter</t>
  </si>
  <si>
    <t>Indtægter i alt</t>
  </si>
  <si>
    <t>Generalforsamling</t>
  </si>
  <si>
    <t>Bestyrelsesmøder</t>
  </si>
  <si>
    <t>Kørselsgodtgørelse</t>
  </si>
  <si>
    <t>Generalforsamling og møder i alt</t>
  </si>
  <si>
    <t>Øvrige udgifter i alt</t>
  </si>
  <si>
    <t>Årets resultat</t>
  </si>
  <si>
    <t>Aktiver</t>
  </si>
  <si>
    <t>Indestående i Sparekassen Kronjylland</t>
  </si>
  <si>
    <t>Formue</t>
  </si>
  <si>
    <t>Grundejerforening er fundet i overensstemmelse med bogføring og foreviste bilag.</t>
  </si>
  <si>
    <t>DKK</t>
  </si>
  <si>
    <t>Budget</t>
  </si>
  <si>
    <t xml:space="preserve">  </t>
  </si>
  <si>
    <t>Resultat</t>
  </si>
  <si>
    <t xml:space="preserve">                   Handrupgaard Grundejerforening</t>
  </si>
  <si>
    <t>Fredericia, den</t>
  </si>
  <si>
    <t>Vedligeholdelse af anlæg i alt</t>
  </si>
  <si>
    <t>Snerydning, vintergrusning</t>
  </si>
  <si>
    <t>Gebyrer kontingentopkrævninger</t>
  </si>
  <si>
    <t>Vedligeholdelse af dræn</t>
  </si>
  <si>
    <t>Forsikringer</t>
  </si>
  <si>
    <t>Badebro og strandareal i alt</t>
  </si>
  <si>
    <t>Gebyr og vedligehdl. hjemmeside</t>
  </si>
  <si>
    <t>Afskrivning på badebro</t>
  </si>
  <si>
    <t>Badebro</t>
  </si>
  <si>
    <t>Tilskud</t>
  </si>
  <si>
    <t>Årets afskrivning</t>
  </si>
  <si>
    <t>Aktiver i alt</t>
  </si>
  <si>
    <t>Passiver</t>
  </si>
  <si>
    <t>Passiver i alt</t>
  </si>
  <si>
    <t xml:space="preserve">    kasserer</t>
  </si>
  <si>
    <t>Kjeld Sode</t>
  </si>
  <si>
    <t xml:space="preserve">   revisor</t>
  </si>
  <si>
    <t>side 1 af 2</t>
  </si>
  <si>
    <t>side 2 af 2</t>
  </si>
  <si>
    <t>Administration og porto i alt</t>
  </si>
  <si>
    <t>Gaver mv.</t>
  </si>
  <si>
    <t>Kontorartikler og porto og gebyrer</t>
  </si>
  <si>
    <t>Opsætning og nedtagning af bro</t>
  </si>
  <si>
    <r>
      <t xml:space="preserve">                  </t>
    </r>
    <r>
      <rPr>
        <b/>
        <sz val="12"/>
        <rFont val="Arial"/>
        <family val="2"/>
      </rPr>
      <t xml:space="preserve"> Handrupgaard Grundejerforening</t>
    </r>
  </si>
  <si>
    <t>Indtægter</t>
  </si>
  <si>
    <t>Opbevaring af bro</t>
  </si>
  <si>
    <t>Afskrivning:</t>
  </si>
  <si>
    <t>Afskrivning primo</t>
  </si>
  <si>
    <t>Anskaffelsessum 2011</t>
  </si>
  <si>
    <t>Anskaffelsessum - tilskud i alt</t>
  </si>
  <si>
    <t>Småting og værktøj</t>
  </si>
  <si>
    <t>Vedligeholdelse af veje og stier</t>
  </si>
  <si>
    <t>Driftsudgifter</t>
  </si>
  <si>
    <t>Driftsudgifter i alt</t>
  </si>
  <si>
    <t>Resultat før afskrivninger</t>
  </si>
  <si>
    <t>Årets driftsresultat</t>
  </si>
  <si>
    <t>Hensættelse til vejrenovering</t>
  </si>
  <si>
    <t>Årets hensættelse</t>
  </si>
  <si>
    <t>Hensættelse primo</t>
  </si>
  <si>
    <t>Strandgrund</t>
  </si>
  <si>
    <t>Købesum</t>
  </si>
  <si>
    <t>Tinglysning</t>
  </si>
  <si>
    <t>Landinspektør</t>
  </si>
  <si>
    <t>Nils Loft</t>
  </si>
  <si>
    <t>Højbjerg, den</t>
  </si>
  <si>
    <t xml:space="preserve"> revisor</t>
  </si>
  <si>
    <t>Øvrig grøn vedligeholdelse</t>
  </si>
  <si>
    <t>Etablering/vedligeholdelse strand</t>
  </si>
  <si>
    <t>Kontingent 148 stk. à 1.000</t>
  </si>
  <si>
    <t>Kontingent 2 stk. à 500</t>
  </si>
  <si>
    <t>2020/2021</t>
  </si>
  <si>
    <t>Vand og småting Fårebakken</t>
  </si>
  <si>
    <t>Gæld</t>
  </si>
  <si>
    <t xml:space="preserve">Depositum </t>
  </si>
  <si>
    <t>2021/2022</t>
  </si>
  <si>
    <t>Vedligeholdelse og renovation</t>
  </si>
  <si>
    <t>Gebyr og renter Sparekassen</t>
  </si>
  <si>
    <t>Årsregnskab for året 1. September 2021 - 31. August 2022</t>
  </si>
  <si>
    <t>2022/2023</t>
  </si>
  <si>
    <t xml:space="preserve">Indbet. badebroens venner </t>
  </si>
  <si>
    <t>Balance pr. 31. August 2022</t>
  </si>
  <si>
    <t>31.08.2022</t>
  </si>
  <si>
    <t>Formue 1. september 2021</t>
  </si>
  <si>
    <t>Overført hensættelse til vejrenovering</t>
  </si>
  <si>
    <t>Formue 31. august 2022</t>
  </si>
  <si>
    <t xml:space="preserve">Overstående årsregnskab for perioden 1. september 2021 - 31. august 2022 for Handrupgaard </t>
  </si>
  <si>
    <t>Indestående i Sparekassen Kronjylland er afstemt pr. 31. august 2022</t>
  </si>
  <si>
    <t>Nyt skilt</t>
  </si>
  <si>
    <t xml:space="preserve"> </t>
  </si>
  <si>
    <t>Randers SØ, den 27. september 2022</t>
  </si>
  <si>
    <t>Anette Kjærsgaard Bach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</si>
</sst>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\ _k_r_."/>
    <numFmt numFmtId="175" formatCode="#,##0\ &quot;kr.&quot;"/>
    <numFmt numFmtId="176" formatCode="#,##0_ ;[Red]\-#,##0\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45" applyNumberFormat="1" applyFont="1" applyAlignment="1">
      <alignment/>
    </xf>
    <xf numFmtId="173" fontId="2" fillId="0" borderId="0" xfId="4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173" fontId="2" fillId="0" borderId="10" xfId="45" applyNumberFormat="1" applyFont="1" applyBorder="1" applyAlignment="1">
      <alignment/>
    </xf>
    <xf numFmtId="173" fontId="2" fillId="0" borderId="11" xfId="45" applyNumberFormat="1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1" xfId="4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0" xfId="45" applyNumberFormat="1" applyFont="1" applyBorder="1" applyAlignment="1">
      <alignment/>
    </xf>
    <xf numFmtId="173" fontId="1" fillId="0" borderId="0" xfId="4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71" fontId="0" fillId="0" borderId="0" xfId="45" applyFont="1" applyAlignment="1">
      <alignment/>
    </xf>
    <xf numFmtId="171" fontId="0" fillId="0" borderId="0" xfId="0" applyNumberFormat="1" applyAlignment="1">
      <alignment/>
    </xf>
    <xf numFmtId="173" fontId="1" fillId="0" borderId="13" xfId="4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5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3" fontId="1" fillId="0" borderId="0" xfId="45" applyNumberFormat="1" applyFont="1" applyAlignment="1">
      <alignment/>
    </xf>
    <xf numFmtId="3" fontId="1" fillId="0" borderId="13" xfId="45" applyNumberFormat="1" applyFont="1" applyBorder="1" applyAlignment="1">
      <alignment/>
    </xf>
    <xf numFmtId="3" fontId="1" fillId="0" borderId="0" xfId="45" applyNumberFormat="1" applyFont="1" applyBorder="1" applyAlignment="1">
      <alignment/>
    </xf>
    <xf numFmtId="3" fontId="2" fillId="0" borderId="10" xfId="45" applyNumberFormat="1" applyFont="1" applyBorder="1" applyAlignment="1">
      <alignment/>
    </xf>
    <xf numFmtId="3" fontId="2" fillId="0" borderId="11" xfId="45" applyNumberFormat="1" applyFont="1" applyBorder="1" applyAlignment="1">
      <alignment/>
    </xf>
    <xf numFmtId="3" fontId="2" fillId="0" borderId="0" xfId="45" applyNumberFormat="1" applyFont="1" applyBorder="1" applyAlignment="1">
      <alignment/>
    </xf>
    <xf numFmtId="3" fontId="4" fillId="0" borderId="0" xfId="45" applyNumberFormat="1" applyFont="1" applyAlignment="1">
      <alignment/>
    </xf>
    <xf numFmtId="173" fontId="4" fillId="0" borderId="0" xfId="45" applyNumberFormat="1" applyFont="1" applyAlignment="1">
      <alignment horizontal="right"/>
    </xf>
    <xf numFmtId="0" fontId="4" fillId="0" borderId="0" xfId="0" applyFont="1" applyAlignment="1">
      <alignment horizontal="right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J51" sqref="J51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3.140625" style="0" customWidth="1"/>
    <col min="5" max="5" width="19.421875" style="0" customWidth="1"/>
    <col min="6" max="6" width="9.140625" style="0" customWidth="1"/>
    <col min="7" max="7" width="11.7109375" style="0" customWidth="1"/>
    <col min="8" max="8" width="10.28125" style="0" customWidth="1"/>
    <col min="9" max="9" width="10.421875" style="0" customWidth="1"/>
    <col min="10" max="10" width="10.28125" style="0" customWidth="1"/>
    <col min="15" max="15" width="11.28125" style="0" customWidth="1"/>
    <col min="17" max="17" width="11.28125" style="0" bestFit="1" customWidth="1"/>
  </cols>
  <sheetData>
    <row r="1" spans="1:10" ht="16.5" customHeight="1">
      <c r="A1" s="1"/>
      <c r="B1" s="1"/>
      <c r="C1" s="1"/>
      <c r="D1" s="1"/>
      <c r="E1" s="7" t="s">
        <v>17</v>
      </c>
      <c r="F1" s="7"/>
      <c r="G1" s="7"/>
      <c r="H1" s="8"/>
      <c r="I1" s="1"/>
      <c r="J1" s="1"/>
    </row>
    <row r="2" spans="1:10" ht="1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>
      <c r="A3" s="1"/>
      <c r="B3" s="1"/>
      <c r="C3" s="1"/>
      <c r="D3" s="1"/>
      <c r="E3" s="7" t="s">
        <v>76</v>
      </c>
      <c r="F3" s="7"/>
      <c r="G3" s="7"/>
      <c r="H3" s="7"/>
      <c r="I3" s="8"/>
      <c r="J3" s="1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7" t="s">
        <v>16</v>
      </c>
      <c r="H5" s="17" t="s">
        <v>16</v>
      </c>
      <c r="I5" s="17" t="s">
        <v>14</v>
      </c>
      <c r="J5" s="17" t="s">
        <v>14</v>
      </c>
    </row>
    <row r="6" spans="1:10" ht="12.75">
      <c r="A6" s="1"/>
      <c r="B6" s="1"/>
      <c r="C6" s="1"/>
      <c r="D6" s="1"/>
      <c r="E6" s="1"/>
      <c r="F6" s="1"/>
      <c r="G6" s="17" t="s">
        <v>73</v>
      </c>
      <c r="H6" s="17" t="s">
        <v>69</v>
      </c>
      <c r="I6" s="17" t="s">
        <v>73</v>
      </c>
      <c r="J6" s="17" t="s">
        <v>77</v>
      </c>
    </row>
    <row r="7" spans="1:10" ht="15">
      <c r="A7" s="19" t="s">
        <v>0</v>
      </c>
      <c r="B7" s="19"/>
      <c r="C7" s="19"/>
      <c r="D7" s="19"/>
      <c r="E7" s="19"/>
      <c r="F7" s="1"/>
      <c r="G7" s="18" t="s">
        <v>13</v>
      </c>
      <c r="H7" s="18" t="s">
        <v>13</v>
      </c>
      <c r="I7" s="18" t="s">
        <v>13</v>
      </c>
      <c r="J7" s="18" t="s">
        <v>13</v>
      </c>
    </row>
    <row r="8" spans="1:10" ht="4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 customHeight="1">
      <c r="A9" s="4" t="s">
        <v>43</v>
      </c>
      <c r="B9" s="4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 t="s">
        <v>67</v>
      </c>
      <c r="D10" s="1"/>
      <c r="E10" s="1"/>
      <c r="F10" s="2"/>
      <c r="G10" s="2">
        <v>148000</v>
      </c>
      <c r="H10" s="2">
        <v>148000</v>
      </c>
      <c r="I10" s="2">
        <v>148000</v>
      </c>
      <c r="J10" s="2">
        <v>148000</v>
      </c>
    </row>
    <row r="11" spans="1:10" ht="12.75">
      <c r="A11" s="1"/>
      <c r="B11" s="1"/>
      <c r="C11" s="1" t="s">
        <v>68</v>
      </c>
      <c r="D11" s="1"/>
      <c r="E11" s="1"/>
      <c r="F11" s="2"/>
      <c r="G11" s="2">
        <v>1000</v>
      </c>
      <c r="H11" s="2">
        <v>1000</v>
      </c>
      <c r="I11" s="2">
        <v>1000</v>
      </c>
      <c r="J11" s="2">
        <v>1000</v>
      </c>
    </row>
    <row r="12" spans="1:10" ht="12.75">
      <c r="A12" s="1"/>
      <c r="B12" s="1"/>
      <c r="C12" s="1" t="s">
        <v>1</v>
      </c>
      <c r="D12" s="1"/>
      <c r="E12" s="1"/>
      <c r="F12" s="2"/>
      <c r="G12" s="2">
        <v>0</v>
      </c>
      <c r="H12" s="2">
        <v>79</v>
      </c>
      <c r="I12" s="27">
        <v>0</v>
      </c>
      <c r="J12" s="27">
        <v>0</v>
      </c>
    </row>
    <row r="13" spans="1:10" ht="18" customHeight="1">
      <c r="A13" s="12" t="s">
        <v>2</v>
      </c>
      <c r="B13" s="9"/>
      <c r="C13" s="9"/>
      <c r="D13" s="9"/>
      <c r="E13" s="9"/>
      <c r="F13" s="10"/>
      <c r="G13" s="10">
        <f>SUM(G10:G12)</f>
        <v>149000</v>
      </c>
      <c r="H13" s="10">
        <f>SUM(H10:H12)</f>
        <v>149079</v>
      </c>
      <c r="I13" s="10">
        <f>SUM(I10:I12)</f>
        <v>149000</v>
      </c>
      <c r="J13" s="11">
        <f>SUM(J10:J12)</f>
        <v>149000</v>
      </c>
    </row>
    <row r="14" spans="1:10" ht="6" customHeight="1">
      <c r="A14" s="1"/>
      <c r="B14" s="1"/>
      <c r="C14" s="1"/>
      <c r="D14" s="1"/>
      <c r="E14" s="1"/>
      <c r="F14" s="2"/>
      <c r="G14" s="2"/>
      <c r="H14" s="2"/>
      <c r="I14" s="2"/>
      <c r="J14" s="2"/>
    </row>
    <row r="15" spans="1:10" ht="12.75">
      <c r="A15" s="4" t="s">
        <v>51</v>
      </c>
      <c r="B15" s="4"/>
      <c r="C15" s="4"/>
      <c r="D15" s="4"/>
      <c r="E15" s="4"/>
      <c r="F15" s="3"/>
      <c r="G15" s="3"/>
      <c r="H15" s="3"/>
      <c r="I15" s="2"/>
      <c r="J15" s="2"/>
    </row>
    <row r="16" spans="1:10" ht="12.75">
      <c r="A16" s="1"/>
      <c r="B16" s="4"/>
      <c r="C16" s="4"/>
      <c r="D16" s="1" t="s">
        <v>40</v>
      </c>
      <c r="E16" s="1"/>
      <c r="F16" s="2">
        <v>396</v>
      </c>
      <c r="G16" s="2"/>
      <c r="H16" s="2">
        <v>402</v>
      </c>
      <c r="I16" s="2">
        <v>1000</v>
      </c>
      <c r="J16" s="2">
        <v>1000</v>
      </c>
    </row>
    <row r="17" spans="1:10" ht="12.75">
      <c r="A17" s="1"/>
      <c r="B17" s="4"/>
      <c r="C17" s="4"/>
      <c r="D17" s="1" t="s">
        <v>21</v>
      </c>
      <c r="E17" s="1"/>
      <c r="F17" s="22">
        <v>1585</v>
      </c>
      <c r="G17" s="2"/>
      <c r="H17" s="2">
        <v>1476</v>
      </c>
      <c r="I17" s="2">
        <v>2000</v>
      </c>
      <c r="J17" s="2">
        <v>2000</v>
      </c>
    </row>
    <row r="18" spans="1:10" ht="12.75">
      <c r="A18" s="1"/>
      <c r="B18" s="4"/>
      <c r="C18" s="4" t="s">
        <v>38</v>
      </c>
      <c r="D18" s="4"/>
      <c r="E18" s="4"/>
      <c r="F18" s="3"/>
      <c r="G18" s="3">
        <f>SUM(F16+F17)</f>
        <v>1981</v>
      </c>
      <c r="H18" s="3">
        <f>SUM(H16:H17)</f>
        <v>1878</v>
      </c>
      <c r="I18" s="3">
        <v>3000</v>
      </c>
      <c r="J18" s="3">
        <f>SUM(J16:J17)</f>
        <v>3000</v>
      </c>
    </row>
    <row r="19" spans="1:10" ht="15" customHeight="1">
      <c r="A19" s="1"/>
      <c r="B19" s="1"/>
      <c r="C19" s="1"/>
      <c r="D19" s="1" t="s">
        <v>3</v>
      </c>
      <c r="E19" s="1"/>
      <c r="F19" s="27">
        <v>40920</v>
      </c>
      <c r="G19" s="2"/>
      <c r="H19" s="2">
        <v>0</v>
      </c>
      <c r="I19" s="2">
        <v>35000</v>
      </c>
      <c r="J19" s="2">
        <v>35000</v>
      </c>
    </row>
    <row r="20" spans="1:10" ht="12.75">
      <c r="A20" s="1"/>
      <c r="B20" s="1"/>
      <c r="C20" s="1"/>
      <c r="D20" s="1" t="s">
        <v>4</v>
      </c>
      <c r="E20" s="1"/>
      <c r="F20" s="2">
        <v>12453</v>
      </c>
      <c r="G20" s="2"/>
      <c r="H20" s="2">
        <v>12193</v>
      </c>
      <c r="I20" s="2">
        <v>12000</v>
      </c>
      <c r="J20" s="2">
        <v>12000</v>
      </c>
    </row>
    <row r="21" spans="1:10" ht="12.75">
      <c r="A21" s="1"/>
      <c r="B21" s="1"/>
      <c r="C21" s="1"/>
      <c r="D21" s="1" t="s">
        <v>5</v>
      </c>
      <c r="E21" s="1"/>
      <c r="F21" s="28">
        <v>1870.72</v>
      </c>
      <c r="G21" s="2"/>
      <c r="H21" s="2">
        <v>0</v>
      </c>
      <c r="I21" s="2">
        <v>3000</v>
      </c>
      <c r="J21" s="2">
        <v>3000</v>
      </c>
    </row>
    <row r="22" spans="1:10" ht="12.75">
      <c r="A22" s="1"/>
      <c r="B22" s="1"/>
      <c r="C22" s="4" t="s">
        <v>6</v>
      </c>
      <c r="D22" s="4"/>
      <c r="E22" s="4"/>
      <c r="F22" s="3" t="s">
        <v>15</v>
      </c>
      <c r="G22" s="3">
        <f>F19+F20+F21</f>
        <v>55243.72</v>
      </c>
      <c r="H22" s="3">
        <f>H19+H20+H21</f>
        <v>12193</v>
      </c>
      <c r="I22" s="3">
        <f>SUM(I19:I21)</f>
        <v>50000</v>
      </c>
      <c r="J22" s="3">
        <f>SUM(J19:J21)</f>
        <v>50000</v>
      </c>
    </row>
    <row r="23" spans="1:10" ht="15" customHeight="1">
      <c r="A23" s="1"/>
      <c r="B23" s="1"/>
      <c r="C23" s="1"/>
      <c r="D23" s="1" t="s">
        <v>22</v>
      </c>
      <c r="E23" s="1"/>
      <c r="F23" s="2">
        <v>0</v>
      </c>
      <c r="G23" s="2"/>
      <c r="H23" s="2">
        <v>3297</v>
      </c>
      <c r="I23" s="2">
        <v>5000</v>
      </c>
      <c r="J23" s="2">
        <v>5000</v>
      </c>
    </row>
    <row r="24" spans="1:10" ht="12.75">
      <c r="A24" s="1"/>
      <c r="B24" s="1"/>
      <c r="C24" s="1"/>
      <c r="D24" s="1" t="s">
        <v>50</v>
      </c>
      <c r="E24" s="1"/>
      <c r="F24" s="2">
        <v>15665</v>
      </c>
      <c r="G24" s="2"/>
      <c r="H24" s="2">
        <v>8625</v>
      </c>
      <c r="I24" s="2">
        <v>15000</v>
      </c>
      <c r="J24" s="2">
        <v>15000</v>
      </c>
    </row>
    <row r="25" spans="1:11" ht="12.75">
      <c r="A25" s="1"/>
      <c r="B25" s="1"/>
      <c r="C25" s="1"/>
      <c r="D25" s="1" t="s">
        <v>20</v>
      </c>
      <c r="E25" s="1"/>
      <c r="F25" s="2">
        <v>1659</v>
      </c>
      <c r="G25" s="2"/>
      <c r="H25" s="2">
        <v>2147</v>
      </c>
      <c r="I25" s="2">
        <v>5000</v>
      </c>
      <c r="J25" s="2">
        <v>5000</v>
      </c>
      <c r="K25" s="2"/>
    </row>
    <row r="26" spans="1:10" ht="12.75">
      <c r="A26" s="1"/>
      <c r="B26" s="1"/>
      <c r="C26" s="1"/>
      <c r="D26" s="1" t="s">
        <v>65</v>
      </c>
      <c r="E26" s="1"/>
      <c r="F26" s="16">
        <v>34384</v>
      </c>
      <c r="G26" s="2"/>
      <c r="H26" s="2">
        <v>40997</v>
      </c>
      <c r="I26" s="2">
        <v>35000</v>
      </c>
      <c r="J26" s="2">
        <v>35000</v>
      </c>
    </row>
    <row r="27" spans="1:10" ht="12.75">
      <c r="A27" s="1"/>
      <c r="B27" s="1"/>
      <c r="C27" s="1"/>
      <c r="D27" s="1" t="s">
        <v>86</v>
      </c>
      <c r="E27" s="1"/>
      <c r="F27" s="22">
        <v>15679</v>
      </c>
      <c r="G27" s="2"/>
      <c r="H27" s="2"/>
      <c r="I27" s="2"/>
      <c r="J27" s="2">
        <v>0</v>
      </c>
    </row>
    <row r="28" spans="1:10" ht="12.75">
      <c r="A28" s="1"/>
      <c r="B28" s="1"/>
      <c r="C28" s="4" t="s">
        <v>19</v>
      </c>
      <c r="D28" s="4"/>
      <c r="E28" s="4"/>
      <c r="F28" s="3"/>
      <c r="G28" s="3">
        <f>SUM(F23:F27)</f>
        <v>67387</v>
      </c>
      <c r="H28" s="3">
        <f>SUM(H23:H26)</f>
        <v>55066</v>
      </c>
      <c r="I28" s="3">
        <f>SUM(I23:I26)</f>
        <v>60000</v>
      </c>
      <c r="J28" s="3">
        <f>SUM(J23:J27)</f>
        <v>60000</v>
      </c>
    </row>
    <row r="29" spans="1:10" ht="15" customHeight="1">
      <c r="A29" s="1"/>
      <c r="B29" s="1"/>
      <c r="C29" s="4"/>
      <c r="D29" s="1" t="s">
        <v>66</v>
      </c>
      <c r="E29" s="1"/>
      <c r="F29" s="27">
        <v>0</v>
      </c>
      <c r="G29" s="2"/>
      <c r="H29" s="2" t="s">
        <v>87</v>
      </c>
      <c r="I29" s="2">
        <v>3000</v>
      </c>
      <c r="J29" s="2">
        <v>3000</v>
      </c>
    </row>
    <row r="30" spans="1:17" ht="12.75">
      <c r="A30" s="1"/>
      <c r="B30" s="1"/>
      <c r="C30" s="4"/>
      <c r="D30" s="1" t="s">
        <v>41</v>
      </c>
      <c r="E30" s="1"/>
      <c r="F30" s="2">
        <v>515</v>
      </c>
      <c r="G30" s="2"/>
      <c r="H30" s="2">
        <v>664</v>
      </c>
      <c r="I30" s="2">
        <v>5000</v>
      </c>
      <c r="J30" s="2">
        <v>5000</v>
      </c>
      <c r="O30" s="20"/>
      <c r="Q30" s="20"/>
    </row>
    <row r="31" spans="1:17" ht="12.75">
      <c r="A31" s="1"/>
      <c r="B31" s="1"/>
      <c r="C31" s="4"/>
      <c r="D31" s="1" t="s">
        <v>44</v>
      </c>
      <c r="E31" s="1"/>
      <c r="F31" s="2">
        <v>3750</v>
      </c>
      <c r="G31" s="2"/>
      <c r="H31" s="2">
        <v>7000</v>
      </c>
      <c r="I31" s="2">
        <v>7000</v>
      </c>
      <c r="J31" s="2">
        <v>7000</v>
      </c>
      <c r="O31" s="20"/>
      <c r="Q31" s="20"/>
    </row>
    <row r="32" spans="1:17" ht="12.75">
      <c r="A32" s="1"/>
      <c r="B32" s="1"/>
      <c r="C32" s="4"/>
      <c r="D32" s="1" t="s">
        <v>74</v>
      </c>
      <c r="E32" s="1"/>
      <c r="F32" s="2">
        <v>3383</v>
      </c>
      <c r="G32" s="2"/>
      <c r="H32" s="2">
        <v>3585</v>
      </c>
      <c r="I32" s="2">
        <v>4000</v>
      </c>
      <c r="J32" s="2">
        <v>4000</v>
      </c>
      <c r="O32" s="20"/>
      <c r="Q32" s="20"/>
    </row>
    <row r="33" spans="1:17" ht="12.75">
      <c r="A33" s="1"/>
      <c r="B33" s="1"/>
      <c r="C33" s="4"/>
      <c r="D33" s="1" t="s">
        <v>49</v>
      </c>
      <c r="E33" s="1"/>
      <c r="F33" s="27">
        <v>104</v>
      </c>
      <c r="G33" s="2"/>
      <c r="H33" s="2">
        <v>0</v>
      </c>
      <c r="I33" s="2">
        <v>2000</v>
      </c>
      <c r="J33" s="2">
        <v>2000</v>
      </c>
      <c r="O33" s="20"/>
      <c r="Q33" s="20"/>
    </row>
    <row r="34" spans="1:17" ht="12.75">
      <c r="A34" s="1"/>
      <c r="B34" s="1"/>
      <c r="C34" s="4"/>
      <c r="D34" s="1" t="s">
        <v>78</v>
      </c>
      <c r="E34" s="1"/>
      <c r="F34" s="2">
        <v>-2100</v>
      </c>
      <c r="G34" s="2"/>
      <c r="H34" s="2">
        <v>-2350</v>
      </c>
      <c r="I34" s="2">
        <v>-2000</v>
      </c>
      <c r="J34" s="2">
        <v>-2000</v>
      </c>
      <c r="O34" s="20"/>
      <c r="Q34" s="20"/>
    </row>
    <row r="35" spans="1:17" ht="12.75">
      <c r="A35" s="1"/>
      <c r="B35" s="1"/>
      <c r="C35" s="4" t="s">
        <v>24</v>
      </c>
      <c r="D35" s="4"/>
      <c r="E35" s="4"/>
      <c r="F35" s="3"/>
      <c r="G35" s="3">
        <f>SUM(F29:F34)</f>
        <v>5652</v>
      </c>
      <c r="H35" s="3">
        <f>SUM(H29:H34)</f>
        <v>8899</v>
      </c>
      <c r="I35" s="3">
        <f>SUM(I29:I34)</f>
        <v>19000</v>
      </c>
      <c r="J35" s="3">
        <f>SUM(J29:J34)</f>
        <v>19000</v>
      </c>
      <c r="O35" s="20"/>
      <c r="Q35" s="20"/>
    </row>
    <row r="36" spans="1:17" ht="15" customHeight="1">
      <c r="A36" s="1"/>
      <c r="B36" s="1"/>
      <c r="C36" s="4"/>
      <c r="D36" s="1" t="s">
        <v>25</v>
      </c>
      <c r="E36" s="1"/>
      <c r="F36" s="2">
        <v>60</v>
      </c>
      <c r="G36" s="2"/>
      <c r="H36" s="2">
        <v>175</v>
      </c>
      <c r="I36" s="2">
        <v>1000</v>
      </c>
      <c r="J36" s="2">
        <v>1000</v>
      </c>
      <c r="O36" s="20"/>
      <c r="Q36" s="20"/>
    </row>
    <row r="37" spans="1:10" ht="12.75">
      <c r="A37" s="1"/>
      <c r="B37" s="1"/>
      <c r="C37" s="1"/>
      <c r="D37" s="1" t="s">
        <v>23</v>
      </c>
      <c r="E37" s="1"/>
      <c r="F37" s="2">
        <v>8721</v>
      </c>
      <c r="G37" s="2"/>
      <c r="H37" s="2">
        <v>9209</v>
      </c>
      <c r="I37" s="2">
        <v>9000</v>
      </c>
      <c r="J37" s="2">
        <v>9000</v>
      </c>
    </row>
    <row r="38" spans="1:10" ht="12.75">
      <c r="A38" s="1"/>
      <c r="B38" s="1"/>
      <c r="C38" s="1"/>
      <c r="D38" s="1" t="s">
        <v>70</v>
      </c>
      <c r="E38" s="1"/>
      <c r="F38" s="2">
        <v>10067</v>
      </c>
      <c r="G38" s="2"/>
      <c r="H38" s="2">
        <v>1200</v>
      </c>
      <c r="I38" s="2">
        <v>2000</v>
      </c>
      <c r="J38" s="2">
        <v>2000</v>
      </c>
    </row>
    <row r="39" spans="1:12" ht="12.75">
      <c r="A39" s="1"/>
      <c r="B39" s="1"/>
      <c r="C39" s="1"/>
      <c r="D39" s="1" t="s">
        <v>39</v>
      </c>
      <c r="E39" s="1"/>
      <c r="F39" s="16">
        <v>0</v>
      </c>
      <c r="G39" s="2"/>
      <c r="H39" s="2">
        <v>0</v>
      </c>
      <c r="I39" s="2">
        <v>1000</v>
      </c>
      <c r="J39" s="2">
        <v>1000</v>
      </c>
      <c r="L39" s="25"/>
    </row>
    <row r="40" spans="1:10" ht="12.75">
      <c r="A40" s="1"/>
      <c r="B40" s="1"/>
      <c r="C40" s="1"/>
      <c r="D40" s="1" t="s">
        <v>75</v>
      </c>
      <c r="E40" s="1"/>
      <c r="F40" s="22">
        <v>4167</v>
      </c>
      <c r="G40" s="3"/>
      <c r="H40" s="2">
        <v>1013</v>
      </c>
      <c r="I40" s="2">
        <v>3000</v>
      </c>
      <c r="J40" s="2">
        <v>3000</v>
      </c>
    </row>
    <row r="41" spans="1:10" ht="15" customHeight="1">
      <c r="A41" s="1"/>
      <c r="B41" s="1"/>
      <c r="C41" s="4" t="s">
        <v>7</v>
      </c>
      <c r="D41" s="4"/>
      <c r="E41" s="4"/>
      <c r="F41" s="3"/>
      <c r="G41" s="3">
        <f>SUM(F36+F37+F38+F39+F40)</f>
        <v>23015</v>
      </c>
      <c r="H41" s="3">
        <f>SUM(H36:H40)</f>
        <v>11597</v>
      </c>
      <c r="I41" s="3">
        <f>SUM(I36:I40)</f>
        <v>16000</v>
      </c>
      <c r="J41" s="3">
        <f>SUM(J36:J40)</f>
        <v>16000</v>
      </c>
    </row>
    <row r="42" spans="1:15" ht="15" customHeight="1">
      <c r="A42" s="12" t="s">
        <v>52</v>
      </c>
      <c r="B42" s="9"/>
      <c r="C42" s="9"/>
      <c r="D42" s="9"/>
      <c r="E42" s="9"/>
      <c r="F42" s="10"/>
      <c r="G42" s="10">
        <f>SUM(G18:G41)</f>
        <v>153278.72</v>
      </c>
      <c r="H42" s="10">
        <f>SUM(H18+H22+H28+H35+H41)</f>
        <v>89633</v>
      </c>
      <c r="I42" s="10">
        <f>SUM(I18+I22+I28+I35+I41)</f>
        <v>148000</v>
      </c>
      <c r="J42" s="11">
        <f>SUM(J18+J22+J28+J35+J41)</f>
        <v>148000</v>
      </c>
      <c r="O42" s="21"/>
    </row>
    <row r="43" spans="1:15" s="25" customFormat="1" ht="6" customHeight="1">
      <c r="A43" s="14"/>
      <c r="B43" s="14"/>
      <c r="C43" s="14"/>
      <c r="D43" s="14"/>
      <c r="E43" s="14"/>
      <c r="F43" s="15"/>
      <c r="G43" s="15"/>
      <c r="H43" s="15"/>
      <c r="I43" s="15"/>
      <c r="J43" s="15"/>
      <c r="O43" s="26"/>
    </row>
    <row r="44" spans="1:15" ht="17.25" customHeight="1">
      <c r="A44" s="12" t="s">
        <v>53</v>
      </c>
      <c r="B44" s="9"/>
      <c r="C44" s="9"/>
      <c r="D44" s="9"/>
      <c r="E44" s="9"/>
      <c r="F44" s="10"/>
      <c r="G44" s="10">
        <f>SUM(G13-G42)</f>
        <v>-4278.720000000001</v>
      </c>
      <c r="H44" s="10">
        <f>SUM(H13-H42)</f>
        <v>59446</v>
      </c>
      <c r="I44" s="10">
        <f>SUM(I13-I42)</f>
        <v>1000</v>
      </c>
      <c r="J44" s="11">
        <f>SUM(J13-J42)</f>
        <v>1000</v>
      </c>
      <c r="O44" s="21"/>
    </row>
    <row r="45" spans="1:15" ht="19.5" customHeight="1">
      <c r="A45" s="14"/>
      <c r="B45" s="14"/>
      <c r="C45" s="14" t="s">
        <v>26</v>
      </c>
      <c r="D45" s="14"/>
      <c r="E45" s="14"/>
      <c r="F45" s="16"/>
      <c r="G45" s="15">
        <v>9933</v>
      </c>
      <c r="H45" s="15">
        <v>9932</v>
      </c>
      <c r="I45" s="15">
        <v>10000</v>
      </c>
      <c r="J45" s="15">
        <v>10000</v>
      </c>
      <c r="O45" s="21"/>
    </row>
    <row r="46" spans="1:10" ht="19.5" customHeight="1">
      <c r="A46" s="12" t="s">
        <v>54</v>
      </c>
      <c r="B46" s="9"/>
      <c r="C46" s="9"/>
      <c r="D46" s="9"/>
      <c r="E46" s="9"/>
      <c r="F46" s="10"/>
      <c r="G46" s="10">
        <f>SUM(G44-G45)</f>
        <v>-14211.720000000001</v>
      </c>
      <c r="H46" s="10">
        <f>SUM(H44-H45)</f>
        <v>49514</v>
      </c>
      <c r="I46" s="10">
        <f>SUM(I44-I45)</f>
        <v>-9000</v>
      </c>
      <c r="J46" s="31">
        <f>SUM(J44-J45)</f>
        <v>-9000</v>
      </c>
    </row>
    <row r="47" spans="1:10" ht="9.75" customHeight="1">
      <c r="A47" s="14"/>
      <c r="B47" s="14"/>
      <c r="C47" s="14"/>
      <c r="D47" s="14"/>
      <c r="E47" s="14"/>
      <c r="F47" s="15"/>
      <c r="G47" s="15"/>
      <c r="H47" s="15"/>
      <c r="I47" s="15"/>
      <c r="J47" s="32"/>
    </row>
    <row r="48" spans="1:10" ht="8.25" customHeight="1">
      <c r="A48" s="4"/>
      <c r="B48" s="4"/>
      <c r="C48" s="1"/>
      <c r="D48" s="1"/>
      <c r="E48" s="1"/>
      <c r="F48" s="2"/>
      <c r="G48" s="3"/>
      <c r="H48" s="3"/>
      <c r="I48" s="3"/>
      <c r="J48" s="33"/>
    </row>
    <row r="49" spans="1:10" ht="23.25" customHeight="1">
      <c r="A49" s="12" t="s">
        <v>8</v>
      </c>
      <c r="B49" s="9"/>
      <c r="C49" s="23"/>
      <c r="D49" s="23"/>
      <c r="E49" s="23"/>
      <c r="F49" s="24"/>
      <c r="G49" s="10">
        <f>SUM(G46)</f>
        <v>-14211.720000000001</v>
      </c>
      <c r="H49" s="10">
        <f>SUM(H46)</f>
        <v>49514</v>
      </c>
      <c r="I49" s="10">
        <f>SUM(I46)</f>
        <v>-9000</v>
      </c>
      <c r="J49" s="30">
        <f>SUM(J46)</f>
        <v>-9000</v>
      </c>
    </row>
    <row r="50" spans="1:10" ht="1.5" customHeight="1" hidden="1">
      <c r="A50" s="4"/>
      <c r="B50" s="4"/>
      <c r="C50" s="4"/>
      <c r="D50" s="4"/>
      <c r="E50" s="4"/>
      <c r="F50" s="3"/>
      <c r="G50" s="3"/>
      <c r="H50" s="3"/>
      <c r="I50" s="3"/>
      <c r="J50" s="3"/>
    </row>
    <row r="51" spans="1:10" ht="16.5" customHeight="1">
      <c r="A51" s="4"/>
      <c r="B51" s="4"/>
      <c r="C51" s="4"/>
      <c r="D51" s="4"/>
      <c r="E51" s="4"/>
      <c r="F51" s="3"/>
      <c r="G51" s="3"/>
      <c r="H51" s="3"/>
      <c r="I51" s="3"/>
      <c r="J51" s="34"/>
    </row>
    <row r="52" spans="1:10" ht="20.25" customHeight="1">
      <c r="A52" s="4"/>
      <c r="B52" s="4"/>
      <c r="C52" s="4"/>
      <c r="D52" s="4"/>
      <c r="E52" s="4"/>
      <c r="F52" s="3"/>
      <c r="G52" s="3"/>
      <c r="H52" s="3"/>
      <c r="I52" s="3"/>
      <c r="J52" s="34"/>
    </row>
    <row r="53" spans="1:10" ht="20.25" customHeight="1">
      <c r="A53" s="4"/>
      <c r="B53" s="4"/>
      <c r="C53" s="4"/>
      <c r="D53" s="4"/>
      <c r="E53" s="4"/>
      <c r="F53" s="3"/>
      <c r="G53" s="3"/>
      <c r="H53" s="3"/>
      <c r="I53" s="3"/>
      <c r="J53" s="34"/>
    </row>
    <row r="54" spans="1:10" ht="20.25" customHeight="1">
      <c r="A54" s="4"/>
      <c r="B54" s="4"/>
      <c r="C54" s="4"/>
      <c r="D54" s="4"/>
      <c r="E54" s="4"/>
      <c r="F54" s="3"/>
      <c r="G54" s="3"/>
      <c r="H54" s="3"/>
      <c r="I54" s="3"/>
      <c r="J54" s="34" t="s">
        <v>36</v>
      </c>
    </row>
    <row r="55" spans="1:10" ht="24" customHeight="1">
      <c r="A55" s="4"/>
      <c r="B55" s="4"/>
      <c r="C55" s="4"/>
      <c r="D55" s="4"/>
      <c r="E55" s="5" t="s">
        <v>42</v>
      </c>
      <c r="F55" s="5"/>
      <c r="G55" s="5"/>
      <c r="H55" s="1"/>
      <c r="I55" s="1"/>
      <c r="J55" s="3"/>
    </row>
    <row r="56" spans="1:10" ht="15" customHeight="1">
      <c r="A56" s="1"/>
      <c r="B56" s="1"/>
      <c r="C56" s="1"/>
      <c r="D56" s="1"/>
      <c r="E56" s="1"/>
      <c r="F56" s="2"/>
      <c r="G56" s="2"/>
      <c r="H56" s="2"/>
      <c r="I56" s="2"/>
      <c r="J56" s="2"/>
    </row>
    <row r="57" spans="1:10" ht="15">
      <c r="A57" s="19" t="s">
        <v>79</v>
      </c>
      <c r="B57" s="19"/>
      <c r="C57" s="19"/>
      <c r="D57" s="19"/>
      <c r="E57" s="19"/>
      <c r="F57" s="2"/>
      <c r="G57" s="2"/>
      <c r="H57" s="2"/>
      <c r="I57" s="2"/>
      <c r="J57" s="2"/>
    </row>
    <row r="58" spans="1:10" ht="15">
      <c r="A58" s="5"/>
      <c r="B58" s="5"/>
      <c r="C58" s="5"/>
      <c r="D58" s="5"/>
      <c r="E58" s="5"/>
      <c r="F58" s="2"/>
      <c r="G58" s="2"/>
      <c r="H58" s="2"/>
      <c r="I58" s="18" t="s">
        <v>80</v>
      </c>
      <c r="J58" s="2"/>
    </row>
    <row r="59" spans="1:10" ht="12.75">
      <c r="A59" s="4" t="s">
        <v>9</v>
      </c>
      <c r="B59" s="4"/>
      <c r="C59" s="4"/>
      <c r="D59" s="1"/>
      <c r="E59" s="1"/>
      <c r="F59" s="2"/>
      <c r="G59" s="2"/>
      <c r="H59" s="2"/>
      <c r="I59" s="2"/>
      <c r="J59" s="2"/>
    </row>
    <row r="60" spans="1:10" ht="12.75">
      <c r="A60" s="1"/>
      <c r="B60" s="1"/>
      <c r="C60" s="4" t="s">
        <v>10</v>
      </c>
      <c r="D60" s="4"/>
      <c r="E60" s="4"/>
      <c r="F60" s="2"/>
      <c r="G60" s="2"/>
      <c r="H60" s="2"/>
      <c r="I60" s="3">
        <v>370547</v>
      </c>
      <c r="J60" s="2"/>
    </row>
    <row r="61" spans="1:10" ht="12.75">
      <c r="A61" s="1"/>
      <c r="B61" s="1"/>
      <c r="C61" s="4"/>
      <c r="D61" s="4"/>
      <c r="E61" s="4"/>
      <c r="F61" s="2"/>
      <c r="G61" s="2"/>
      <c r="H61" s="2"/>
      <c r="I61" s="3"/>
      <c r="J61" s="2"/>
    </row>
    <row r="62" spans="1:10" ht="12.75">
      <c r="A62" s="1"/>
      <c r="B62" s="1"/>
      <c r="C62" s="4" t="s">
        <v>58</v>
      </c>
      <c r="D62" s="4"/>
      <c r="E62" s="4"/>
      <c r="F62" s="2"/>
      <c r="G62" s="2"/>
      <c r="H62" s="2"/>
      <c r="I62" s="3"/>
      <c r="J62" s="2"/>
    </row>
    <row r="63" spans="1:10" ht="12.75">
      <c r="A63" s="1"/>
      <c r="B63" s="1"/>
      <c r="C63" s="4"/>
      <c r="D63" s="1" t="s">
        <v>59</v>
      </c>
      <c r="E63" s="4"/>
      <c r="F63" s="2"/>
      <c r="G63" s="2"/>
      <c r="H63" s="2">
        <v>250000</v>
      </c>
      <c r="I63" s="3"/>
      <c r="J63" s="2"/>
    </row>
    <row r="64" spans="1:10" ht="12.75">
      <c r="A64" s="1"/>
      <c r="B64" s="1"/>
      <c r="C64" s="4"/>
      <c r="D64" s="1" t="s">
        <v>60</v>
      </c>
      <c r="E64" s="4"/>
      <c r="F64" s="2"/>
      <c r="G64" s="2"/>
      <c r="H64" s="2">
        <v>12535</v>
      </c>
      <c r="I64" s="3"/>
      <c r="J64" s="2"/>
    </row>
    <row r="65" spans="1:10" ht="12.75">
      <c r="A65" s="1"/>
      <c r="B65" s="1"/>
      <c r="C65" s="4"/>
      <c r="D65" s="1" t="s">
        <v>61</v>
      </c>
      <c r="E65" s="4"/>
      <c r="F65" s="2"/>
      <c r="G65" s="2"/>
      <c r="H65" s="22">
        <v>14500</v>
      </c>
      <c r="I65" s="3">
        <f>SUM(H63+H64+H65)</f>
        <v>277035</v>
      </c>
      <c r="J65" s="2"/>
    </row>
    <row r="66" spans="1:10" ht="9.75" customHeight="1">
      <c r="A66" s="1"/>
      <c r="B66" s="1"/>
      <c r="C66" s="1"/>
      <c r="D66" s="1"/>
      <c r="E66" s="1"/>
      <c r="F66" s="2"/>
      <c r="G66" s="2"/>
      <c r="H66" s="2"/>
      <c r="I66" s="2"/>
      <c r="J66" s="2"/>
    </row>
    <row r="67" spans="1:10" ht="12.75">
      <c r="A67" s="1"/>
      <c r="B67" s="1"/>
      <c r="C67" s="4" t="s">
        <v>27</v>
      </c>
      <c r="D67" s="1"/>
      <c r="E67" s="1"/>
      <c r="F67" s="2"/>
      <c r="G67" s="2"/>
      <c r="H67" s="2"/>
      <c r="I67" s="3"/>
      <c r="J67" s="2"/>
    </row>
    <row r="68" spans="1:10" ht="12.75">
      <c r="A68" s="1"/>
      <c r="B68" s="1"/>
      <c r="C68" s="1"/>
      <c r="D68" s="1" t="s">
        <v>47</v>
      </c>
      <c r="E68" s="1"/>
      <c r="F68" s="2"/>
      <c r="G68" s="2"/>
      <c r="H68" s="2">
        <v>207235</v>
      </c>
      <c r="I68" s="3"/>
      <c r="J68" s="2"/>
    </row>
    <row r="69" spans="1:10" ht="12.75">
      <c r="A69" s="1"/>
      <c r="B69" s="1"/>
      <c r="C69" s="1"/>
      <c r="D69" s="1" t="s">
        <v>28</v>
      </c>
      <c r="E69" s="1"/>
      <c r="F69" s="2"/>
      <c r="G69" s="2"/>
      <c r="H69" s="22">
        <v>-58250</v>
      </c>
      <c r="I69" s="3"/>
      <c r="J69" s="2"/>
    </row>
    <row r="70" spans="1:10" ht="12.75">
      <c r="A70" s="1"/>
      <c r="B70" s="1"/>
      <c r="C70" s="1"/>
      <c r="D70" s="1" t="s">
        <v>48</v>
      </c>
      <c r="E70" s="1"/>
      <c r="F70" s="2"/>
      <c r="G70" s="2"/>
      <c r="H70" s="16">
        <v>148985</v>
      </c>
      <c r="I70" s="3"/>
      <c r="J70" s="2"/>
    </row>
    <row r="71" spans="1:10" ht="12.75">
      <c r="A71" s="1"/>
      <c r="B71" s="1"/>
      <c r="C71" s="1"/>
      <c r="D71" s="1" t="s">
        <v>45</v>
      </c>
      <c r="E71" s="1"/>
      <c r="F71" s="2"/>
      <c r="G71" s="2"/>
      <c r="H71" s="2"/>
      <c r="I71" s="3"/>
      <c r="J71" s="2"/>
    </row>
    <row r="72" spans="1:10" ht="12.75">
      <c r="A72" s="1"/>
      <c r="B72" s="1"/>
      <c r="C72" s="1"/>
      <c r="D72" s="1" t="s">
        <v>46</v>
      </c>
      <c r="E72" s="1"/>
      <c r="F72" s="2"/>
      <c r="G72" s="2">
        <f>-109253</f>
        <v>-109253</v>
      </c>
      <c r="H72" s="2"/>
      <c r="I72" s="3"/>
      <c r="J72" s="2"/>
    </row>
    <row r="73" spans="1:10" ht="12.75">
      <c r="A73" s="1"/>
      <c r="B73" s="1"/>
      <c r="C73" s="1"/>
      <c r="D73" s="1" t="s">
        <v>29</v>
      </c>
      <c r="E73" s="1"/>
      <c r="F73" s="2"/>
      <c r="G73" s="22">
        <v>-9933</v>
      </c>
      <c r="H73" s="22">
        <f>SUM(G72:G73)</f>
        <v>-119186</v>
      </c>
      <c r="I73" s="3">
        <f>SUM(H70+H73)</f>
        <v>29799</v>
      </c>
      <c r="J73" s="2"/>
    </row>
    <row r="74" spans="1:10" ht="12.75">
      <c r="A74" s="1"/>
      <c r="B74" s="1"/>
      <c r="C74" s="1"/>
      <c r="D74" s="1"/>
      <c r="E74" s="1"/>
      <c r="F74" s="2"/>
      <c r="G74" s="2"/>
      <c r="H74" s="2"/>
      <c r="I74" s="3"/>
      <c r="J74" s="2"/>
    </row>
    <row r="75" spans="1:10" ht="19.5" customHeight="1">
      <c r="A75" s="12" t="s">
        <v>30</v>
      </c>
      <c r="B75" s="9"/>
      <c r="C75" s="9"/>
      <c r="D75" s="9"/>
      <c r="E75" s="9"/>
      <c r="F75" s="10"/>
      <c r="G75" s="10"/>
      <c r="H75" s="10"/>
      <c r="I75" s="10">
        <f>SUM(I60+I65+I73)</f>
        <v>677381</v>
      </c>
      <c r="J75" s="13"/>
    </row>
    <row r="76" spans="1:10" ht="13.5" customHeight="1">
      <c r="A76" s="1"/>
      <c r="B76" s="1"/>
      <c r="C76" s="1"/>
      <c r="D76" s="1"/>
      <c r="E76" s="1"/>
      <c r="F76" s="2"/>
      <c r="G76" s="2"/>
      <c r="H76" s="2"/>
      <c r="I76" s="2"/>
      <c r="J76" s="2"/>
    </row>
    <row r="77" spans="1:10" ht="15" customHeight="1">
      <c r="A77" s="4" t="s">
        <v>31</v>
      </c>
      <c r="B77" s="4"/>
      <c r="C77" s="4"/>
      <c r="D77" s="4"/>
      <c r="E77" s="1"/>
      <c r="F77" s="2"/>
      <c r="G77" s="2"/>
      <c r="H77" s="2"/>
      <c r="I77" s="2"/>
      <c r="J77" s="2"/>
    </row>
    <row r="78" spans="1:10" ht="16.5" customHeight="1">
      <c r="A78" s="1"/>
      <c r="B78" s="4" t="s">
        <v>11</v>
      </c>
      <c r="C78" s="1"/>
      <c r="D78" s="1"/>
      <c r="E78" s="1"/>
      <c r="F78" s="2"/>
      <c r="G78" s="2"/>
      <c r="H78" s="2"/>
      <c r="I78" s="2"/>
      <c r="J78" s="2"/>
    </row>
    <row r="79" spans="1:10" ht="12.75">
      <c r="A79" s="1"/>
      <c r="B79" s="1"/>
      <c r="C79" s="1" t="s">
        <v>81</v>
      </c>
      <c r="D79" s="1"/>
      <c r="E79" s="1"/>
      <c r="F79" s="2"/>
      <c r="G79" s="2"/>
      <c r="H79" s="16">
        <v>542593</v>
      </c>
      <c r="I79" s="16"/>
      <c r="J79" s="2"/>
    </row>
    <row r="80" spans="1:10" ht="12.75">
      <c r="A80" s="1"/>
      <c r="B80" s="1"/>
      <c r="C80" s="1" t="s">
        <v>8</v>
      </c>
      <c r="D80" s="1"/>
      <c r="E80" s="1"/>
      <c r="F80" s="2"/>
      <c r="G80" s="2"/>
      <c r="H80" s="16">
        <f>SUM(G49)</f>
        <v>-14211.720000000001</v>
      </c>
      <c r="I80" s="15"/>
      <c r="J80" s="2"/>
    </row>
    <row r="81" spans="1:10" ht="12.75">
      <c r="A81" s="1"/>
      <c r="B81" s="1"/>
      <c r="C81" s="1" t="s">
        <v>82</v>
      </c>
      <c r="D81" s="1"/>
      <c r="E81" s="1"/>
      <c r="F81" s="2"/>
      <c r="G81" s="2"/>
      <c r="H81" s="22">
        <v>-151000</v>
      </c>
      <c r="I81" s="15"/>
      <c r="J81" s="2"/>
    </row>
    <row r="82" spans="1:10" ht="13.5" customHeight="1">
      <c r="A82" s="1"/>
      <c r="B82" s="4"/>
      <c r="C82" s="4" t="s">
        <v>83</v>
      </c>
      <c r="D82" s="4"/>
      <c r="E82" s="4"/>
      <c r="F82" s="3"/>
      <c r="G82" s="3"/>
      <c r="H82" s="15"/>
      <c r="I82" s="15">
        <f>SUM(H79:H81)</f>
        <v>377381.28</v>
      </c>
      <c r="J82" s="2"/>
    </row>
    <row r="83" spans="1:10" ht="10.5" customHeight="1">
      <c r="A83" s="1"/>
      <c r="B83" s="4"/>
      <c r="C83" s="1"/>
      <c r="D83" s="1"/>
      <c r="E83" s="1"/>
      <c r="F83" s="3"/>
      <c r="G83" s="3"/>
      <c r="H83" s="3"/>
      <c r="I83" s="2"/>
      <c r="J83" s="2"/>
    </row>
    <row r="84" spans="1:10" ht="15" customHeight="1">
      <c r="A84" s="1"/>
      <c r="B84" s="4" t="s">
        <v>55</v>
      </c>
      <c r="C84" s="1"/>
      <c r="D84" s="1"/>
      <c r="E84" s="1"/>
      <c r="F84" s="3"/>
      <c r="G84" s="3"/>
      <c r="H84" s="3"/>
      <c r="I84" s="2"/>
      <c r="J84" s="2"/>
    </row>
    <row r="85" spans="1:10" ht="15" customHeight="1">
      <c r="A85" s="1"/>
      <c r="B85" s="4"/>
      <c r="C85" s="1" t="s">
        <v>57</v>
      </c>
      <c r="D85" s="1"/>
      <c r="E85" s="1"/>
      <c r="F85" s="3"/>
      <c r="G85" s="3"/>
      <c r="H85" s="16">
        <v>149000</v>
      </c>
      <c r="I85" s="16"/>
      <c r="J85" s="2"/>
    </row>
    <row r="86" spans="1:10" ht="15" customHeight="1">
      <c r="A86" s="1"/>
      <c r="B86" s="4"/>
      <c r="C86" s="1" t="s">
        <v>56</v>
      </c>
      <c r="D86" s="1"/>
      <c r="E86" s="1"/>
      <c r="F86" s="3"/>
      <c r="G86" s="3"/>
      <c r="H86" s="28">
        <v>151000</v>
      </c>
      <c r="I86" s="15">
        <f>SUM(H85+H86)</f>
        <v>300000</v>
      </c>
      <c r="J86" s="2"/>
    </row>
    <row r="87" spans="1:10" ht="15" customHeight="1">
      <c r="A87" s="1"/>
      <c r="B87" s="4"/>
      <c r="C87" s="1"/>
      <c r="D87" s="1"/>
      <c r="E87" s="1"/>
      <c r="F87" s="3"/>
      <c r="G87" s="3"/>
      <c r="H87" s="29"/>
      <c r="I87" s="15"/>
      <c r="J87" s="2"/>
    </row>
    <row r="88" spans="1:10" ht="15" customHeight="1">
      <c r="A88" s="1"/>
      <c r="B88" s="4" t="s">
        <v>71</v>
      </c>
      <c r="C88" s="1"/>
      <c r="D88" s="1"/>
      <c r="E88" s="1"/>
      <c r="F88" s="3"/>
      <c r="G88" s="3"/>
      <c r="H88" s="29"/>
      <c r="I88" s="15"/>
      <c r="J88" s="2"/>
    </row>
    <row r="89" spans="1:10" ht="15" customHeight="1">
      <c r="A89" s="1"/>
      <c r="B89" s="4"/>
      <c r="C89" s="1" t="s">
        <v>72</v>
      </c>
      <c r="D89" s="1"/>
      <c r="E89" s="1"/>
      <c r="F89" s="3"/>
      <c r="G89" s="3"/>
      <c r="H89" s="29"/>
      <c r="I89" s="15">
        <v>0</v>
      </c>
      <c r="J89" s="2"/>
    </row>
    <row r="90" spans="1:10" ht="10.5" customHeight="1">
      <c r="A90" s="1"/>
      <c r="B90" s="4"/>
      <c r="C90" s="1"/>
      <c r="D90" s="1"/>
      <c r="E90" s="1"/>
      <c r="F90" s="3"/>
      <c r="G90" s="3"/>
      <c r="H90" s="3"/>
      <c r="I90" s="15"/>
      <c r="J90" s="2"/>
    </row>
    <row r="91" spans="1:10" ht="20.25" customHeight="1">
      <c r="A91" s="12" t="s">
        <v>32</v>
      </c>
      <c r="B91" s="9"/>
      <c r="C91" s="9"/>
      <c r="D91" s="9"/>
      <c r="E91" s="9"/>
      <c r="F91" s="10"/>
      <c r="G91" s="10"/>
      <c r="H91" s="10"/>
      <c r="I91" s="10">
        <f>SUM(I82:I89)</f>
        <v>677381.28</v>
      </c>
      <c r="J91" s="13"/>
    </row>
    <row r="92" spans="1:10" ht="15" customHeight="1">
      <c r="A92" s="14"/>
      <c r="B92" s="14"/>
      <c r="C92" s="14"/>
      <c r="D92" s="14"/>
      <c r="E92" s="14"/>
      <c r="F92" s="15"/>
      <c r="G92" s="15"/>
      <c r="H92" s="15"/>
      <c r="I92" s="15"/>
      <c r="J92" s="16"/>
    </row>
    <row r="93" spans="1:10" ht="12.75">
      <c r="A93" s="1" t="s">
        <v>88</v>
      </c>
      <c r="B93" s="1"/>
      <c r="C93" s="1"/>
      <c r="D93" s="1"/>
      <c r="E93" s="1"/>
      <c r="F93" s="2"/>
      <c r="G93" s="2"/>
      <c r="H93" s="2"/>
      <c r="I93" s="2"/>
      <c r="J93" s="2"/>
    </row>
    <row r="94" spans="1:10" ht="12" customHeight="1">
      <c r="A94" s="1"/>
      <c r="B94" s="1"/>
      <c r="C94" s="1"/>
      <c r="D94" s="1"/>
      <c r="E94" s="1"/>
      <c r="F94" s="2"/>
      <c r="G94" s="2"/>
      <c r="H94" s="2"/>
      <c r="I94" s="2"/>
      <c r="J94" s="2"/>
    </row>
    <row r="95" spans="1:10" ht="12.75">
      <c r="A95" s="1" t="s">
        <v>89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 t="s">
        <v>33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 t="s">
        <v>84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 t="s">
        <v>12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 t="s">
        <v>85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1.25" customHeight="1">
      <c r="A102" s="1" t="s">
        <v>63</v>
      </c>
      <c r="B102" s="1"/>
      <c r="C102" s="1"/>
      <c r="D102" s="1"/>
      <c r="E102" s="1"/>
      <c r="F102" s="1"/>
      <c r="G102" s="1" t="s">
        <v>18</v>
      </c>
      <c r="H102" s="1"/>
      <c r="I102" s="1"/>
      <c r="J102" s="1"/>
    </row>
    <row r="103" spans="1:10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8" ht="12.75" customHeight="1">
      <c r="A105" s="1" t="s">
        <v>62</v>
      </c>
      <c r="G105" s="1" t="s">
        <v>34</v>
      </c>
      <c r="H105" s="1"/>
    </row>
    <row r="106" spans="1:10" ht="12.75">
      <c r="A106" t="s">
        <v>64</v>
      </c>
      <c r="G106" t="s">
        <v>35</v>
      </c>
      <c r="J106" s="6"/>
    </row>
    <row r="107" ht="12.75">
      <c r="J107" s="35" t="s">
        <v>37</v>
      </c>
    </row>
    <row r="108" ht="12.75">
      <c r="J108" s="35"/>
    </row>
    <row r="109" ht="12.75">
      <c r="J109" s="35"/>
    </row>
    <row r="110" ht="12.75">
      <c r="J110" s="6"/>
    </row>
    <row r="111" ht="12.75">
      <c r="J111" s="6"/>
    </row>
    <row r="112" ht="12.75">
      <c r="J112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Ingolf</dc:creator>
  <cp:keywords/>
  <dc:description/>
  <cp:lastModifiedBy>Lenovo</cp:lastModifiedBy>
  <cp:lastPrinted>2022-09-27T10:02:33Z</cp:lastPrinted>
  <dcterms:created xsi:type="dcterms:W3CDTF">2008-09-03T11:48:31Z</dcterms:created>
  <dcterms:modified xsi:type="dcterms:W3CDTF">2022-09-30T09:29:05Z</dcterms:modified>
  <cp:category/>
  <cp:version/>
  <cp:contentType/>
  <cp:contentStatus/>
</cp:coreProperties>
</file>